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Boletines\Boletines-justicia 2024\Volumen I\direccion\"/>
    </mc:Choice>
  </mc:AlternateContent>
  <bookViews>
    <workbookView xWindow="0" yWindow="0" windowWidth="27735" windowHeight="12090"/>
  </bookViews>
  <sheets>
    <sheet name="2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G18" i="2"/>
  <c r="G17" i="2"/>
  <c r="G16" i="2"/>
  <c r="G15" i="2"/>
  <c r="G14" i="2"/>
  <c r="G13" i="2"/>
  <c r="B22" i="2"/>
  <c r="G22" i="2" s="1"/>
  <c r="G21" i="2"/>
  <c r="B21" i="2"/>
  <c r="C21" i="2" s="1"/>
  <c r="G20" i="2"/>
  <c r="C20" i="2"/>
  <c r="B20" i="2"/>
  <c r="E19" i="2"/>
  <c r="C19" i="2"/>
  <c r="B19" i="2"/>
  <c r="E18" i="2"/>
  <c r="C18" i="2"/>
  <c r="B18" i="2"/>
  <c r="E17" i="2"/>
  <c r="C17" i="2"/>
  <c r="B17" i="2"/>
  <c r="E16" i="2"/>
  <c r="C16" i="2"/>
  <c r="B16" i="2"/>
  <c r="E15" i="2"/>
  <c r="C15" i="2"/>
  <c r="B15" i="2"/>
  <c r="E14" i="2"/>
  <c r="C14" i="2"/>
  <c r="B14" i="2"/>
  <c r="E13" i="2"/>
  <c r="C13" i="2"/>
  <c r="B13" i="2"/>
  <c r="G12" i="2"/>
  <c r="E12" i="2"/>
  <c r="C12" i="2"/>
  <c r="B12" i="2"/>
  <c r="G11" i="2"/>
  <c r="E11" i="2"/>
  <c r="C11" i="2"/>
  <c r="B11" i="2"/>
  <c r="G10" i="2"/>
  <c r="E10" i="2"/>
  <c r="C10" i="2"/>
  <c r="B10" i="2"/>
  <c r="F9" i="2"/>
  <c r="G9" i="2" s="1"/>
  <c r="E9" i="2"/>
  <c r="D9" i="2"/>
  <c r="B9" i="2"/>
  <c r="C9" i="2" s="1"/>
  <c r="C22" i="2" l="1"/>
</calcChain>
</file>

<file path=xl/sharedStrings.xml><?xml version="1.0" encoding="utf-8"?>
<sst xmlns="http://schemas.openxmlformats.org/spreadsheetml/2006/main" count="37" uniqueCount="30">
  <si>
    <t>Cuadro 2. DETENIDOS EN LA REPÚBLICA, POR ÁREA, SEGÚN PROVINCIA</t>
  </si>
  <si>
    <t xml:space="preserve"> Y COMARCA INDÍGENA: AÑO 2024</t>
  </si>
  <si>
    <t>Provincia y comarca indígena</t>
  </si>
  <si>
    <t>Detenidos</t>
  </si>
  <si>
    <t>Total</t>
  </si>
  <si>
    <t>Tasa por cada 1,000  habitantes      (1)</t>
  </si>
  <si>
    <t xml:space="preserve">Área </t>
  </si>
  <si>
    <t>Urbana</t>
  </si>
  <si>
    <t>Rural</t>
  </si>
  <si>
    <t>Número</t>
  </si>
  <si>
    <t>Porcentaje (2)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</si>
  <si>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</si>
  <si>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</si>
  <si>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</si>
  <si>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</si>
  <si>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</si>
  <si>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</si>
  <si>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</si>
  <si>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</si>
  <si>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</si>
  <si>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</si>
  <si>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</si>
  <si>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</si>
  <si>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..</t>
  </si>
  <si>
    <t>Comarca Emberá</t>
  </si>
  <si>
    <t>Comarca Ngäbe Buglé</t>
  </si>
  <si>
    <t>(1) Con base en la estimación de la población total, al 1 de julio.</t>
  </si>
  <si>
    <t>(2) De existir diferencia entre el total y los parciales, se debe al redondeo.</t>
  </si>
  <si>
    <t>.. Dato no aplicable al grupo o categoría.</t>
  </si>
  <si>
    <t>Fuente: Dirección de Seguridad Ciudadana de la Policía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</si>
</sst>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0"/>
      <name val="Arial"/>
      <charset val="134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9" xfId="0" applyFont="1" applyBorder="1"/>
    <xf numFmtId="0" fontId="1" fillId="0" borderId="0" xfId="0" applyFont="1" applyFill="1" applyBorder="1"/>
    <xf numFmtId="0" fontId="2" fillId="0" borderId="4" xfId="0" applyFont="1" applyFill="1" applyBorder="1" applyAlignment="1">
      <alignment horizontal="center"/>
    </xf>
    <xf numFmtId="3" fontId="2" fillId="0" borderId="6" xfId="0" applyNumberFormat="1" applyFont="1" applyFill="1" applyBorder="1"/>
    <xf numFmtId="164" fontId="0" fillId="0" borderId="0" xfId="0" applyNumberFormat="1"/>
    <xf numFmtId="164" fontId="1" fillId="0" borderId="6" xfId="0" applyNumberFormat="1" applyFont="1" applyBorder="1"/>
    <xf numFmtId="3" fontId="2" fillId="0" borderId="10" xfId="0" applyNumberFormat="1" applyFont="1" applyFill="1" applyBorder="1"/>
    <xf numFmtId="164" fontId="1" fillId="0" borderId="10" xfId="0" applyNumberFormat="1" applyFont="1" applyBorder="1"/>
    <xf numFmtId="164" fontId="2" fillId="0" borderId="0" xfId="0" applyNumberFormat="1" applyFont="1" applyFill="1" applyBorder="1"/>
    <xf numFmtId="0" fontId="1" fillId="0" borderId="4" xfId="0" applyFont="1" applyBorder="1"/>
    <xf numFmtId="3" fontId="1" fillId="0" borderId="6" xfId="0" applyNumberFormat="1" applyFont="1" applyBorder="1"/>
    <xf numFmtId="3" fontId="1" fillId="0" borderId="0" xfId="0" applyNumberFormat="1" applyFont="1"/>
    <xf numFmtId="3" fontId="1" fillId="0" borderId="6" xfId="0" applyNumberFormat="1" applyFont="1" applyFill="1" applyBorder="1"/>
    <xf numFmtId="3" fontId="1" fillId="0" borderId="6" xfId="0" applyNumberFormat="1" applyFont="1" applyFill="1" applyBorder="1" applyAlignment="1">
      <alignment horizontal="right"/>
    </xf>
    <xf numFmtId="164" fontId="0" fillId="3" borderId="0" xfId="0" applyNumberFormat="1" applyFill="1"/>
    <xf numFmtId="164" fontId="1" fillId="0" borderId="10" xfId="0" applyNumberFormat="1" applyFont="1" applyFill="1" applyBorder="1"/>
    <xf numFmtId="3" fontId="1" fillId="0" borderId="0" xfId="0" applyNumberFormat="1" applyFont="1" applyBorder="1"/>
    <xf numFmtId="164" fontId="1" fillId="0" borderId="6" xfId="0" applyNumberFormat="1" applyFont="1" applyFill="1" applyBorder="1" applyAlignment="1">
      <alignment horizontal="right"/>
    </xf>
    <xf numFmtId="3" fontId="1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3" fontId="1" fillId="0" borderId="12" xfId="0" applyNumberFormat="1" applyFont="1" applyBorder="1"/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/>
    <xf numFmtId="3" fontId="1" fillId="0" borderId="15" xfId="0" applyNumberFormat="1" applyFont="1" applyBorder="1"/>
    <xf numFmtId="0" fontId="1" fillId="0" borderId="0" xfId="0" applyFont="1" applyBorder="1" applyAlignment="1">
      <alignment horizontal="right"/>
    </xf>
    <xf numFmtId="49" fontId="1" fillId="0" borderId="0" xfId="0" applyNumberFormat="1" applyFont="1" applyBorder="1"/>
    <xf numFmtId="0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3/relationships/customStorage" Target="customStorage/customStor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sqref="A1:G1"/>
    </sheetView>
  </sheetViews>
  <sheetFormatPr baseColWidth="10" defaultColWidth="11" defaultRowHeight="12.75"/>
  <cols>
    <col min="1" max="1" width="23.28515625" customWidth="1"/>
    <col min="2" max="7" width="11.7109375" customWidth="1"/>
    <col min="8" max="8" width="11.7109375" style="2" customWidth="1"/>
  </cols>
  <sheetData>
    <row r="1" spans="1:8" ht="18" customHeight="1">
      <c r="A1" s="44" t="s">
        <v>0</v>
      </c>
      <c r="B1" s="44"/>
      <c r="C1" s="44"/>
      <c r="D1" s="44"/>
      <c r="E1" s="44"/>
      <c r="F1" s="44"/>
      <c r="G1" s="44"/>
      <c r="H1" s="3"/>
    </row>
    <row r="2" spans="1:8" ht="18" customHeight="1">
      <c r="A2" s="44" t="s">
        <v>1</v>
      </c>
      <c r="B2" s="44"/>
      <c r="C2" s="44"/>
      <c r="D2" s="44"/>
      <c r="E2" s="44"/>
      <c r="F2" s="44"/>
      <c r="G2" s="44"/>
      <c r="H2" s="3"/>
    </row>
    <row r="3" spans="1:8" ht="12.2" customHeight="1">
      <c r="A3" s="45"/>
      <c r="B3" s="45"/>
      <c r="C3" s="45"/>
      <c r="D3" s="45"/>
      <c r="E3" s="45"/>
      <c r="F3" s="45"/>
      <c r="G3" s="45"/>
      <c r="H3" s="4"/>
    </row>
    <row r="4" spans="1:8" ht="24.95" customHeight="1">
      <c r="A4" s="51" t="s">
        <v>2</v>
      </c>
      <c r="B4" s="46" t="s">
        <v>3</v>
      </c>
      <c r="C4" s="47"/>
      <c r="D4" s="47"/>
      <c r="E4" s="47"/>
      <c r="F4" s="47"/>
      <c r="G4" s="47"/>
      <c r="H4" s="5"/>
    </row>
    <row r="5" spans="1:8" ht="24.95" customHeight="1">
      <c r="A5" s="52"/>
      <c r="B5" s="53" t="s">
        <v>4</v>
      </c>
      <c r="C5" s="53" t="s">
        <v>5</v>
      </c>
      <c r="D5" s="46" t="s">
        <v>6</v>
      </c>
      <c r="E5" s="47"/>
      <c r="F5" s="47"/>
      <c r="G5" s="47"/>
      <c r="H5" s="5"/>
    </row>
    <row r="6" spans="1:8" ht="24.95" customHeight="1">
      <c r="A6" s="52"/>
      <c r="B6" s="54"/>
      <c r="C6" s="54"/>
      <c r="D6" s="46" t="s">
        <v>7</v>
      </c>
      <c r="E6" s="48"/>
      <c r="F6" s="49" t="s">
        <v>8</v>
      </c>
      <c r="G6" s="50"/>
      <c r="H6" s="7"/>
    </row>
    <row r="7" spans="1:8" ht="32.450000000000003" customHeight="1">
      <c r="A7" s="52"/>
      <c r="B7" s="54"/>
      <c r="C7" s="54"/>
      <c r="D7" s="6" t="s">
        <v>9</v>
      </c>
      <c r="E7" s="6" t="s">
        <v>10</v>
      </c>
      <c r="F7" s="8" t="s">
        <v>9</v>
      </c>
      <c r="G7" s="9" t="s">
        <v>10</v>
      </c>
      <c r="H7" s="7"/>
    </row>
    <row r="8" spans="1:8" ht="12.2" customHeight="1">
      <c r="A8" s="10"/>
      <c r="B8" s="11"/>
      <c r="C8" s="11"/>
      <c r="D8" s="11"/>
      <c r="E8" s="11"/>
      <c r="F8" s="12"/>
      <c r="G8" s="13"/>
      <c r="H8" s="14"/>
    </row>
    <row r="9" spans="1:8" ht="24.95" customHeight="1">
      <c r="A9" s="15" t="s">
        <v>11</v>
      </c>
      <c r="B9" s="16">
        <f>SUM(B10:B22)</f>
        <v>63937</v>
      </c>
      <c r="C9" s="17">
        <f>SUM(B9/4509530*1000)</f>
        <v>14.178195953902069</v>
      </c>
      <c r="D9" s="16">
        <f>SUM(D10:D22)</f>
        <v>53572</v>
      </c>
      <c r="E9" s="18">
        <f t="shared" ref="E9:E19" si="0">SUM(D9/B9)*100</f>
        <v>83.788729530631713</v>
      </c>
      <c r="F9" s="19">
        <f>SUM(F10:F22)</f>
        <v>10365</v>
      </c>
      <c r="G9" s="20">
        <f>SUM(F9/B9)*100</f>
        <v>16.211270469368287</v>
      </c>
      <c r="H9" s="21"/>
    </row>
    <row r="10" spans="1:8" s="1" customFormat="1" ht="22.5" customHeight="1">
      <c r="A10" s="22" t="s">
        <v>12</v>
      </c>
      <c r="B10" s="16">
        <f>SUM(D10,F10)</f>
        <v>6085</v>
      </c>
      <c r="C10" s="17">
        <f>+B10/200041*1000</f>
        <v>30.418764153348565</v>
      </c>
      <c r="D10" s="23">
        <v>5313</v>
      </c>
      <c r="E10" s="18">
        <f t="shared" si="0"/>
        <v>87.313064913722272</v>
      </c>
      <c r="F10" s="24">
        <v>772</v>
      </c>
      <c r="G10" s="20">
        <f>SUM(F10/B10)*100</f>
        <v>12.686935086277732</v>
      </c>
      <c r="H10" s="21"/>
    </row>
    <row r="11" spans="1:8" s="1" customFormat="1" ht="18" customHeight="1">
      <c r="A11" s="22" t="s">
        <v>13</v>
      </c>
      <c r="B11" s="16">
        <f t="shared" ref="B11:B22" si="1">SUM(D11,F11)</f>
        <v>5044</v>
      </c>
      <c r="C11" s="17">
        <f>+B11/274763*1000</f>
        <v>18.357639128994805</v>
      </c>
      <c r="D11" s="23">
        <v>3541</v>
      </c>
      <c r="E11" s="18">
        <f t="shared" si="0"/>
        <v>70.202220459952414</v>
      </c>
      <c r="F11" s="24">
        <v>1503</v>
      </c>
      <c r="G11" s="20">
        <f t="shared" ref="G11:G22" si="2">SUM(F11/B11)*100</f>
        <v>29.797779540047582</v>
      </c>
      <c r="H11" s="21"/>
    </row>
    <row r="12" spans="1:8" s="1" customFormat="1" ht="18" customHeight="1">
      <c r="A12" s="22" t="s">
        <v>14</v>
      </c>
      <c r="B12" s="16">
        <f t="shared" si="1"/>
        <v>4952</v>
      </c>
      <c r="C12" s="17">
        <f>+B12/315466*1000</f>
        <v>15.697412716425861</v>
      </c>
      <c r="D12" s="23">
        <v>4160</v>
      </c>
      <c r="E12" s="18">
        <f t="shared" si="0"/>
        <v>84.00646203554119</v>
      </c>
      <c r="F12" s="24">
        <v>792</v>
      </c>
      <c r="G12" s="20">
        <f t="shared" si="2"/>
        <v>15.993537964458804</v>
      </c>
      <c r="H12" s="21"/>
    </row>
    <row r="13" spans="1:8" s="1" customFormat="1" ht="18" customHeight="1">
      <c r="A13" s="22" t="s">
        <v>15</v>
      </c>
      <c r="B13" s="16">
        <f t="shared" si="1"/>
        <v>5314</v>
      </c>
      <c r="C13" s="17">
        <f>+B13/476755*1000</f>
        <v>11.146186196264328</v>
      </c>
      <c r="D13" s="25">
        <v>3448</v>
      </c>
      <c r="E13" s="18">
        <f t="shared" si="0"/>
        <v>64.885208882197958</v>
      </c>
      <c r="F13" s="24">
        <v>1866</v>
      </c>
      <c r="G13" s="20">
        <f t="shared" ref="G13:G19" si="3">SUM(F13/B13)*100</f>
        <v>35.114791117802028</v>
      </c>
      <c r="H13" s="21"/>
    </row>
    <row r="14" spans="1:8" s="1" customFormat="1" ht="18" customHeight="1">
      <c r="A14" s="22" t="s">
        <v>16</v>
      </c>
      <c r="B14" s="16">
        <f t="shared" si="1"/>
        <v>1016</v>
      </c>
      <c r="C14" s="17">
        <f>+B14/60769*1000</f>
        <v>16.719050831838601</v>
      </c>
      <c r="D14" s="26">
        <v>46</v>
      </c>
      <c r="E14" s="18">
        <f t="shared" si="0"/>
        <v>4.5275590551181102</v>
      </c>
      <c r="F14" s="24">
        <v>970</v>
      </c>
      <c r="G14" s="20">
        <f t="shared" si="3"/>
        <v>95.472440944881882</v>
      </c>
      <c r="H14" s="21"/>
    </row>
    <row r="15" spans="1:8" s="1" customFormat="1" ht="18" customHeight="1">
      <c r="A15" s="22" t="s">
        <v>17</v>
      </c>
      <c r="B15" s="16">
        <f t="shared" si="1"/>
        <v>3033</v>
      </c>
      <c r="C15" s="27">
        <f>+B15/119562*1000</f>
        <v>25.367591709740552</v>
      </c>
      <c r="D15" s="25">
        <v>2379</v>
      </c>
      <c r="E15" s="18">
        <f t="shared" si="0"/>
        <v>78.437190900098912</v>
      </c>
      <c r="F15" s="24">
        <v>654</v>
      </c>
      <c r="G15" s="20">
        <f t="shared" si="3"/>
        <v>21.562809099901088</v>
      </c>
      <c r="H15" s="21"/>
    </row>
    <row r="16" spans="1:8" s="1" customFormat="1" ht="18" customHeight="1">
      <c r="A16" s="22" t="s">
        <v>18</v>
      </c>
      <c r="B16" s="16">
        <f t="shared" si="1"/>
        <v>1793</v>
      </c>
      <c r="C16" s="17">
        <f>+B16/95591*1000</f>
        <v>18.756995951501708</v>
      </c>
      <c r="D16" s="23">
        <v>1174</v>
      </c>
      <c r="E16" s="18">
        <f t="shared" si="0"/>
        <v>65.476854433909651</v>
      </c>
      <c r="F16" s="24">
        <v>619</v>
      </c>
      <c r="G16" s="28">
        <f t="shared" si="3"/>
        <v>34.523145566090349</v>
      </c>
      <c r="H16" s="21"/>
    </row>
    <row r="17" spans="1:8" s="1" customFormat="1" ht="18" customHeight="1">
      <c r="A17" s="22" t="s">
        <v>19</v>
      </c>
      <c r="B17" s="16">
        <f t="shared" si="1"/>
        <v>25791</v>
      </c>
      <c r="C17" s="17">
        <f>+B17/1731515*1000</f>
        <v>14.895048555744536</v>
      </c>
      <c r="D17" s="23">
        <v>25446</v>
      </c>
      <c r="E17" s="18">
        <f t="shared" si="0"/>
        <v>98.662324066534836</v>
      </c>
      <c r="F17" s="24">
        <v>345</v>
      </c>
      <c r="G17" s="28">
        <f t="shared" si="3"/>
        <v>1.3376759334651622</v>
      </c>
      <c r="H17" s="21"/>
    </row>
    <row r="18" spans="1:8" s="1" customFormat="1" ht="18" customHeight="1">
      <c r="A18" s="22" t="s">
        <v>20</v>
      </c>
      <c r="B18" s="16">
        <f t="shared" si="1"/>
        <v>7373</v>
      </c>
      <c r="C18" s="17">
        <f>+B18/668304*1000</f>
        <v>11.032404414757355</v>
      </c>
      <c r="D18" s="23">
        <v>6182</v>
      </c>
      <c r="E18" s="18">
        <f t="shared" si="0"/>
        <v>83.846466838464679</v>
      </c>
      <c r="F18" s="29">
        <v>1191</v>
      </c>
      <c r="G18" s="28">
        <f t="shared" si="3"/>
        <v>16.153533161535332</v>
      </c>
      <c r="H18" s="21"/>
    </row>
    <row r="19" spans="1:8" s="1" customFormat="1" ht="18" customHeight="1">
      <c r="A19" s="22" t="s">
        <v>21</v>
      </c>
      <c r="B19" s="16">
        <f t="shared" si="1"/>
        <v>2943</v>
      </c>
      <c r="C19" s="17">
        <f>+B19/252649*1000</f>
        <v>11.648571733907517</v>
      </c>
      <c r="D19" s="25">
        <v>1883</v>
      </c>
      <c r="E19" s="18">
        <f t="shared" si="0"/>
        <v>63.98233095480802</v>
      </c>
      <c r="F19" s="29">
        <v>1060</v>
      </c>
      <c r="G19" s="28">
        <f t="shared" si="3"/>
        <v>36.01766904519198</v>
      </c>
      <c r="H19" s="21"/>
    </row>
    <row r="20" spans="1:8" s="1" customFormat="1" ht="18" customHeight="1">
      <c r="A20" s="22" t="s">
        <v>22</v>
      </c>
      <c r="B20" s="16">
        <f t="shared" si="1"/>
        <v>160</v>
      </c>
      <c r="C20" s="17">
        <f>+B20/52011*1000</f>
        <v>3.0762723270077483</v>
      </c>
      <c r="D20" s="30" t="s">
        <v>23</v>
      </c>
      <c r="E20" s="30" t="s">
        <v>23</v>
      </c>
      <c r="F20" s="31">
        <v>160</v>
      </c>
      <c r="G20" s="28">
        <f t="shared" si="2"/>
        <v>100</v>
      </c>
      <c r="H20" s="21"/>
    </row>
    <row r="21" spans="1:8" s="1" customFormat="1" ht="18" customHeight="1">
      <c r="A21" s="22" t="s">
        <v>24</v>
      </c>
      <c r="B21" s="16">
        <f t="shared" si="1"/>
        <v>210</v>
      </c>
      <c r="C21" s="17">
        <f>+B21/14114*1000</f>
        <v>14.878843701289499</v>
      </c>
      <c r="D21" s="30" t="s">
        <v>23</v>
      </c>
      <c r="E21" s="30" t="s">
        <v>23</v>
      </c>
      <c r="F21" s="24">
        <v>210</v>
      </c>
      <c r="G21" s="28">
        <f t="shared" si="2"/>
        <v>100</v>
      </c>
      <c r="H21" s="21"/>
    </row>
    <row r="22" spans="1:8" s="1" customFormat="1" ht="18" customHeight="1">
      <c r="A22" s="22" t="s">
        <v>25</v>
      </c>
      <c r="B22" s="16">
        <f t="shared" si="1"/>
        <v>223</v>
      </c>
      <c r="C22" s="17">
        <f>+B22/247990*1000</f>
        <v>0.89922980765353444</v>
      </c>
      <c r="D22" s="30" t="s">
        <v>23</v>
      </c>
      <c r="E22" s="30" t="s">
        <v>23</v>
      </c>
      <c r="F22" s="31">
        <v>223</v>
      </c>
      <c r="G22" s="28">
        <f t="shared" si="2"/>
        <v>100</v>
      </c>
      <c r="H22" s="21"/>
    </row>
    <row r="23" spans="1:8" ht="12.2" customHeight="1">
      <c r="A23" s="32"/>
      <c r="B23" s="33"/>
      <c r="C23" s="33"/>
      <c r="D23" s="34"/>
      <c r="E23" s="35"/>
      <c r="F23" s="36"/>
      <c r="G23" s="37"/>
      <c r="H23" s="14"/>
    </row>
    <row r="24" spans="1:8" ht="12.2" customHeight="1">
      <c r="A24" s="12"/>
      <c r="B24" s="12"/>
      <c r="C24" s="12"/>
      <c r="D24" s="38"/>
      <c r="E24" s="39"/>
      <c r="F24" s="39"/>
      <c r="G24" s="12"/>
      <c r="H24" s="14"/>
    </row>
    <row r="25" spans="1:8" ht="15.95" customHeight="1">
      <c r="A25" s="40" t="s">
        <v>26</v>
      </c>
      <c r="B25" s="41"/>
      <c r="C25" s="41"/>
      <c r="D25" s="41"/>
    </row>
    <row r="26" spans="1:8" ht="15.95" customHeight="1">
      <c r="A26" s="40" t="s">
        <v>27</v>
      </c>
      <c r="B26" s="41"/>
      <c r="C26" s="41"/>
      <c r="D26" s="41"/>
    </row>
    <row r="27" spans="1:8" ht="15.95" customHeight="1">
      <c r="A27" s="42" t="s">
        <v>28</v>
      </c>
      <c r="B27" s="41"/>
      <c r="C27" s="41"/>
      <c r="D27" s="41"/>
    </row>
    <row r="28" spans="1:8" ht="15.95" customHeight="1">
      <c r="A28" s="40" t="s">
        <v>29</v>
      </c>
      <c r="B28" s="41"/>
      <c r="C28" s="41"/>
      <c r="D28" s="41"/>
    </row>
    <row r="29" spans="1:8" ht="14.25" customHeight="1">
      <c r="A29" s="42"/>
      <c r="B29" s="41"/>
      <c r="C29" s="41"/>
      <c r="D29" s="41"/>
    </row>
    <row r="30" spans="1:8">
      <c r="A30" s="43"/>
      <c r="B30" s="41"/>
      <c r="C30" s="41"/>
      <c r="D30" s="41"/>
    </row>
    <row r="31" spans="1:8">
      <c r="A31" s="43"/>
      <c r="B31" s="41"/>
      <c r="C31" s="41"/>
      <c r="D31" s="41"/>
    </row>
    <row r="32" spans="1:8">
      <c r="A32" s="43"/>
      <c r="B32" s="41"/>
      <c r="C32" s="41"/>
      <c r="D32" s="41"/>
    </row>
    <row r="33" spans="1:4">
      <c r="A33" s="43"/>
      <c r="B33" s="41"/>
      <c r="C33" s="41"/>
      <c r="D33" s="41"/>
    </row>
    <row r="34" spans="1:4">
      <c r="A34" s="43"/>
      <c r="B34" s="41"/>
      <c r="C34" s="41"/>
      <c r="D34" s="41"/>
    </row>
    <row r="35" spans="1:4">
      <c r="A35" s="43"/>
      <c r="B35" s="41"/>
      <c r="C35" s="41"/>
      <c r="D35" s="41"/>
    </row>
    <row r="36" spans="1:4">
      <c r="A36" s="43"/>
      <c r="B36" s="41"/>
      <c r="C36" s="41"/>
      <c r="D36" s="41"/>
    </row>
    <row r="37" spans="1:4">
      <c r="A37" s="43"/>
      <c r="B37" s="41"/>
      <c r="C37" s="41"/>
      <c r="D37" s="41"/>
    </row>
    <row r="38" spans="1:4">
      <c r="A38" s="43"/>
      <c r="B38" s="41"/>
      <c r="C38" s="41"/>
      <c r="D38" s="41"/>
    </row>
  </sheetData>
  <mergeCells count="10">
    <mergeCell ref="A1:G1"/>
    <mergeCell ref="A2:G2"/>
    <mergeCell ref="A3:G3"/>
    <mergeCell ref="A4:A7"/>
    <mergeCell ref="B4:G4"/>
    <mergeCell ref="B5:B7"/>
    <mergeCell ref="C5:C7"/>
    <mergeCell ref="D5:G5"/>
    <mergeCell ref="D6:E6"/>
    <mergeCell ref="F6:G6"/>
  </mergeCells>
  <printOptions horizontalCentered="1"/>
  <pageMargins left="0.70866141732283472" right="0.70866141732283472" top="0.98425196850393704" bottom="0.98425196850393704" header="0" footer="0"/>
  <pageSetup scale="95" orientation="portrait" r:id="rId1"/>
  <headerFooter alignWithMargins="0"/>
  <ignoredErrors>
    <ignoredError sqref="C9:E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2025-07-18T14:34:21Z</cp:lastPrinted>
  <dcterms:created xsi:type="dcterms:W3CDTF">1998-03-25T07:43:00Z</dcterms:created>
  <dcterms:modified xsi:type="dcterms:W3CDTF">2025-07-23T13:56:33Z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5AD2033A728145F384ED11E895038E52_12</vt:lpwstr>
  </property>
  <property fmtid="{D5CDD505-2E9C-101B-9397-08002B2CF9AE}" pid="3" name="KSOProductBuildVer">
    <vt:lpwstr>3082-12.2.0.21546</vt:lpwstr>
  </property>
</Properties>
</file>